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e_copy\eku\Antraege\MWK_Foerdelinie4\Erprobung\"/>
    </mc:Choice>
  </mc:AlternateContent>
  <bookViews>
    <workbookView xWindow="0" yWindow="0" windowWidth="24000" windowHeight="958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9" i="1" l="1"/>
  <c r="M8" i="1"/>
  <c r="M7" i="1"/>
  <c r="M6" i="1"/>
  <c r="M5" i="1"/>
  <c r="M4" i="1"/>
  <c r="M3" i="1"/>
  <c r="J9" i="1"/>
  <c r="J8" i="1"/>
  <c r="J7" i="1"/>
  <c r="J6" i="1"/>
  <c r="J5" i="1"/>
  <c r="J4" i="1"/>
  <c r="J3" i="1"/>
  <c r="M11" i="1" l="1"/>
  <c r="K11" i="1" s="1"/>
</calcChain>
</file>

<file path=xl/sharedStrings.xml><?xml version="1.0" encoding="utf-8"?>
<sst xmlns="http://schemas.openxmlformats.org/spreadsheetml/2006/main" count="36" uniqueCount="30">
  <si>
    <t>Modul 1.1</t>
  </si>
  <si>
    <t>Pharmazeutische Chemie 1</t>
  </si>
  <si>
    <t>Modul 2.1</t>
  </si>
  <si>
    <t>Pharmazeutische Chemie 2</t>
  </si>
  <si>
    <t>Modul 3.1</t>
  </si>
  <si>
    <t>Modul 2.2</t>
  </si>
  <si>
    <t>Pharmazeutische Biologie 1</t>
  </si>
  <si>
    <t>Modul 2.3</t>
  </si>
  <si>
    <t>Prof. Böckler</t>
  </si>
  <si>
    <t>Modul 1.2</t>
  </si>
  <si>
    <t>Profs. Groß / Heide / JProf. Kaysser</t>
  </si>
  <si>
    <t>Physik für Pharmazeuten</t>
  </si>
  <si>
    <t>Physikalische Chemie für Pharmazeuten</t>
  </si>
  <si>
    <t>Modul 2.4</t>
  </si>
  <si>
    <t>Profs. Weimar / Huhn</t>
  </si>
  <si>
    <t>Modul</t>
  </si>
  <si>
    <t>Titel</t>
  </si>
  <si>
    <t>Prüfer</t>
  </si>
  <si>
    <t>Note</t>
  </si>
  <si>
    <t>Kurs-
faktor</t>
  </si>
  <si>
    <t>Bewertungs-
faktor</t>
  </si>
  <si>
    <t>Gesamtnote</t>
  </si>
  <si>
    <t>1. Sem.</t>
  </si>
  <si>
    <t>2. Sem.</t>
  </si>
  <si>
    <t>Sem.</t>
  </si>
  <si>
    <t>Mathemat. und statistische Methoden für Pharmazeuten</t>
  </si>
  <si>
    <t>Pharmazeutische Chemie 3 / OC (2. Semester)</t>
  </si>
  <si>
    <t>JProf. Gehringer / Prof. Laufer</t>
  </si>
  <si>
    <t>PD Dr. Lunter</t>
  </si>
  <si>
    <t>Prof. Meyer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</si>
</sst>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/>
    </xf>
    <xf numFmtId="0" fontId="1" fillId="3" borderId="1" xfId="0" applyFont="1" applyFill="1" applyBorder="1" applyAlignment="1">
      <alignment vertical="center"/>
    </xf>
    <xf numFmtId="0" fontId="1" fillId="4" borderId="1" xfId="0" applyFont="1" applyFill="1" applyBorder="1" applyAlignment="1">
      <alignment vertical="center"/>
    </xf>
    <xf numFmtId="2" fontId="2" fillId="0" borderId="1" xfId="0" applyNumberFormat="1" applyFont="1" applyBorder="1" applyAlignment="1">
      <alignment vertical="center"/>
    </xf>
    <xf numFmtId="2" fontId="2" fillId="0" borderId="0" xfId="0" applyNumberFormat="1" applyFont="1"/>
    <xf numFmtId="0" fontId="2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1" fillId="3" borderId="2" xfId="0" applyFont="1" applyFill="1" applyBorder="1" applyAlignment="1">
      <alignment vertical="center"/>
    </xf>
    <xf numFmtId="0" fontId="1" fillId="4" borderId="2" xfId="0" applyFont="1" applyFill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2" borderId="3" xfId="0" applyFont="1" applyFill="1" applyBorder="1" applyAlignment="1">
      <alignment vertical="center"/>
    </xf>
    <xf numFmtId="0" fontId="1" fillId="3" borderId="3" xfId="0" applyFont="1" applyFill="1" applyBorder="1" applyAlignment="1">
      <alignment vertical="center"/>
    </xf>
    <xf numFmtId="0" fontId="1" fillId="4" borderId="3" xfId="0" applyFont="1" applyFill="1" applyBorder="1" applyAlignment="1">
      <alignment vertical="center"/>
    </xf>
    <xf numFmtId="0" fontId="0" fillId="0" borderId="0" xfId="0" applyBorder="1"/>
    <xf numFmtId="0" fontId="1" fillId="0" borderId="3" xfId="0" applyFont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/>
    </xf>
    <xf numFmtId="2" fontId="2" fillId="4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2" fontId="2" fillId="0" borderId="1" xfId="0" applyNumberFormat="1" applyFont="1" applyBorder="1" applyAlignment="1" applyProtection="1">
      <alignment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00FF"/>
      <color rgb="FF99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M11"/>
  <sheetViews>
    <sheetView showGridLines="0" tabSelected="1" workbookViewId="0">
      <selection activeCell="K3" sqref="K3"/>
    </sheetView>
  </sheetViews>
  <sheetFormatPr defaultRowHeight="14.25" x14ac:dyDescent="0.45"/>
  <cols>
    <col min="2" max="2" width="9.73046875" bestFit="1" customWidth="1"/>
    <col min="3" max="3" width="0.86328125" style="18" customWidth="1"/>
    <col min="4" max="4" width="52.59765625" customWidth="1"/>
    <col min="5" max="5" width="1.1328125" style="18" customWidth="1"/>
    <col min="6" max="6" width="46.86328125" bestFit="1" customWidth="1"/>
    <col min="7" max="7" width="10.59765625" customWidth="1"/>
    <col min="8" max="8" width="1" style="18" customWidth="1"/>
    <col min="9" max="9" width="7" customWidth="1"/>
    <col min="10" max="10" width="12.1328125" customWidth="1"/>
    <col min="13" max="13" width="0" hidden="1" customWidth="1"/>
  </cols>
  <sheetData>
    <row r="2" spans="2:13" ht="49.5" customHeight="1" x14ac:dyDescent="0.45">
      <c r="B2" s="2" t="s">
        <v>15</v>
      </c>
      <c r="C2" s="14"/>
      <c r="D2" s="10" t="s">
        <v>16</v>
      </c>
      <c r="E2" s="14"/>
      <c r="F2" s="10" t="s">
        <v>17</v>
      </c>
      <c r="G2" s="19" t="s">
        <v>24</v>
      </c>
      <c r="H2" s="10"/>
      <c r="I2" s="3" t="s">
        <v>19</v>
      </c>
      <c r="J2" s="3" t="s">
        <v>20</v>
      </c>
      <c r="K2" s="9" t="s">
        <v>18</v>
      </c>
    </row>
    <row r="3" spans="2:13" s="1" customFormat="1" ht="30" customHeight="1" x14ac:dyDescent="0.45">
      <c r="B3" s="4" t="s">
        <v>0</v>
      </c>
      <c r="C3" s="15"/>
      <c r="D3" s="11" t="s">
        <v>1</v>
      </c>
      <c r="E3" s="15"/>
      <c r="F3" s="11" t="s">
        <v>8</v>
      </c>
      <c r="G3" s="20" t="s">
        <v>22</v>
      </c>
      <c r="H3" s="11"/>
      <c r="I3" s="23">
        <v>0.15</v>
      </c>
      <c r="J3" s="23">
        <f>1.8*I3</f>
        <v>0.27</v>
      </c>
      <c r="K3" s="27">
        <v>1</v>
      </c>
      <c r="M3" s="1">
        <f>IF(K3&gt;=1,J3,0)</f>
        <v>0.27</v>
      </c>
    </row>
    <row r="4" spans="2:13" s="1" customFormat="1" ht="30" customHeight="1" x14ac:dyDescent="0.45">
      <c r="B4" s="4" t="s">
        <v>2</v>
      </c>
      <c r="C4" s="15"/>
      <c r="D4" s="11" t="s">
        <v>3</v>
      </c>
      <c r="E4" s="15"/>
      <c r="F4" s="11" t="s">
        <v>8</v>
      </c>
      <c r="G4" s="20" t="s">
        <v>23</v>
      </c>
      <c r="H4" s="11"/>
      <c r="I4" s="23">
        <v>0.15</v>
      </c>
      <c r="J4" s="23">
        <f>1.8*I4</f>
        <v>0.27</v>
      </c>
      <c r="K4" s="27">
        <v>1.3</v>
      </c>
      <c r="M4" s="1">
        <f>IF(K4&gt;=1,J4,0)</f>
        <v>0.27</v>
      </c>
    </row>
    <row r="5" spans="2:13" s="1" customFormat="1" ht="30" customHeight="1" x14ac:dyDescent="0.45">
      <c r="B5" s="4" t="s">
        <v>4</v>
      </c>
      <c r="C5" s="15"/>
      <c r="D5" s="11" t="s">
        <v>26</v>
      </c>
      <c r="E5" s="15"/>
      <c r="F5" s="11" t="s">
        <v>27</v>
      </c>
      <c r="G5" s="20" t="s">
        <v>23</v>
      </c>
      <c r="H5" s="11"/>
      <c r="I5" s="23">
        <v>0.05</v>
      </c>
      <c r="J5" s="23">
        <f>1.8*I5</f>
        <v>9.0000000000000011E-2</v>
      </c>
      <c r="K5" s="27">
        <v>1.7</v>
      </c>
      <c r="M5" s="1">
        <f>IF(K5&gt;=1,J5,0)</f>
        <v>9.0000000000000011E-2</v>
      </c>
    </row>
    <row r="6" spans="2:13" s="1" customFormat="1" ht="30" customHeight="1" x14ac:dyDescent="0.45">
      <c r="B6" s="5" t="s">
        <v>5</v>
      </c>
      <c r="C6" s="16"/>
      <c r="D6" s="12" t="s">
        <v>6</v>
      </c>
      <c r="E6" s="16"/>
      <c r="F6" s="12" t="s">
        <v>10</v>
      </c>
      <c r="G6" s="21" t="s">
        <v>23</v>
      </c>
      <c r="H6" s="12"/>
      <c r="I6" s="24">
        <v>0.15</v>
      </c>
      <c r="J6" s="24">
        <f>1*I6</f>
        <v>0.15</v>
      </c>
      <c r="K6" s="27">
        <v>2</v>
      </c>
      <c r="M6" s="1">
        <f>IF(K6&gt;=1,J6,0)</f>
        <v>0.15</v>
      </c>
    </row>
    <row r="7" spans="2:13" s="1" customFormat="1" ht="30" customHeight="1" x14ac:dyDescent="0.45">
      <c r="B7" s="6" t="s">
        <v>9</v>
      </c>
      <c r="C7" s="17"/>
      <c r="D7" s="13" t="s">
        <v>25</v>
      </c>
      <c r="E7" s="17"/>
      <c r="F7" s="13" t="s">
        <v>28</v>
      </c>
      <c r="G7" s="22" t="s">
        <v>22</v>
      </c>
      <c r="H7" s="13"/>
      <c r="I7" s="25">
        <v>0.1</v>
      </c>
      <c r="J7" s="25">
        <f>0.8*I7</f>
        <v>8.0000000000000016E-2</v>
      </c>
      <c r="K7" s="27">
        <v>2.2999999999999998</v>
      </c>
      <c r="M7" s="1">
        <f>IF(K7&gt;=1,J7,0)</f>
        <v>8.0000000000000016E-2</v>
      </c>
    </row>
    <row r="8" spans="2:13" s="1" customFormat="1" ht="30" customHeight="1" x14ac:dyDescent="0.45">
      <c r="B8" s="6" t="s">
        <v>7</v>
      </c>
      <c r="C8" s="17"/>
      <c r="D8" s="13" t="s">
        <v>11</v>
      </c>
      <c r="E8" s="17"/>
      <c r="F8" s="13" t="s">
        <v>29</v>
      </c>
      <c r="G8" s="22" t="s">
        <v>22</v>
      </c>
      <c r="H8" s="13"/>
      <c r="I8" s="25">
        <v>0.2</v>
      </c>
      <c r="J8" s="25">
        <f>0.8*I8</f>
        <v>0.16000000000000003</v>
      </c>
      <c r="K8" s="27">
        <v>2.7</v>
      </c>
      <c r="M8" s="1">
        <f>IF(K8&gt;=1,J8,0)</f>
        <v>0.16000000000000003</v>
      </c>
    </row>
    <row r="9" spans="2:13" s="1" customFormat="1" ht="30" customHeight="1" x14ac:dyDescent="0.45">
      <c r="B9" s="6" t="s">
        <v>13</v>
      </c>
      <c r="C9" s="17"/>
      <c r="D9" s="13" t="s">
        <v>12</v>
      </c>
      <c r="E9" s="17"/>
      <c r="F9" s="13" t="s">
        <v>14</v>
      </c>
      <c r="G9" s="22" t="s">
        <v>23</v>
      </c>
      <c r="H9" s="13"/>
      <c r="I9" s="25">
        <v>0.15</v>
      </c>
      <c r="J9" s="25">
        <f>0.8*I9</f>
        <v>0.12</v>
      </c>
      <c r="K9" s="27">
        <v>3</v>
      </c>
      <c r="M9" s="1">
        <f>IF(K9&gt;=1,J9,0)</f>
        <v>0.12</v>
      </c>
    </row>
    <row r="10" spans="2:13" ht="7.5" customHeight="1" x14ac:dyDescent="0.5">
      <c r="K10" s="8"/>
    </row>
    <row r="11" spans="2:13" ht="30" customHeight="1" x14ac:dyDescent="0.45">
      <c r="B11" s="26" t="s">
        <v>21</v>
      </c>
      <c r="C11" s="26"/>
      <c r="D11" s="26"/>
      <c r="E11" s="26"/>
      <c r="F11" s="26"/>
      <c r="G11" s="26"/>
      <c r="H11" s="26"/>
      <c r="I11" s="26"/>
      <c r="J11" s="26"/>
      <c r="K11" s="7">
        <f>QUOTIENT(J3*K3+J4*K4+J5*K5+J6*K6+J7*K7+J8*K8+J9*K9,M11/100)/100</f>
        <v>1.79</v>
      </c>
      <c r="M11" s="1">
        <f>SUM(M3:M9)</f>
        <v>1.1400000000000001</v>
      </c>
    </row>
  </sheetData>
  <sheetProtection algorithmName="SHA-512" hashValue="YYQB9g1V8gVkLFC8GIWR84CmO8VvrfP5Xiv//s5/pJELL/EhaVH/9zxB/6Rysnt5FoXA5tHuaBov+77BMmtt8w==" saltValue="lo/BNipOb+qhD+eU97117g==" spinCount="100000" sheet="1" objects="1" scenarios="1" selectLockedCells="1"/>
  <mergeCells count="1">
    <mergeCell ref="B11:J11"/>
  </mergeCells>
  <conditionalFormatting sqref="K3:K9 K11">
    <cfRule type="colorScale" priority="1">
      <colorScale>
        <cfvo type="num" val="1"/>
        <cfvo type="percentile" val="50"/>
        <cfvo type="num" val="4"/>
        <color rgb="FF63BE7B"/>
        <color rgb="FFFFEB84"/>
        <color rgb="FFF8696B"/>
      </colorScale>
    </cfRule>
  </conditionalFormatting>
  <pageMargins left="0.7" right="0.7" top="0.75" bottom="0.75" header="0.3" footer="0.3"/>
  <pageSetup paperSize="9" scale="83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 Böckler</dc:creator>
  <cp:lastModifiedBy>frank.boeckler@uni-tuebingen.de</cp:lastModifiedBy>
  <cp:lastPrinted>2015-10-11T15:58:58Z</cp:lastPrinted>
  <dcterms:created xsi:type="dcterms:W3CDTF">2015-10-11T13:47:50Z</dcterms:created>
  <dcterms:modified xsi:type="dcterms:W3CDTF">2019-10-17T00:37:56Z</dcterms:modified>
</cp:coreProperties>
</file>