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dez7\abt2\0_Allgemeines\Homepageumgestaltung ab 2021\hochgeladene Dokumente\2026\"/>
    </mc:Choice>
  </mc:AlternateContent>
  <xr:revisionPtr revIDLastSave="0" documentId="8_{9D220D66-13E7-492B-98C1-34267DC81836}" xr6:coauthVersionLast="47" xr6:coauthVersionMax="47" xr10:uidLastSave="{00000000-0000-0000-0000-000000000000}"/>
  <workbookProtection workbookAlgorithmName="SHA-512" workbookHashValue="oWQiXGmZs7knOveq30Wn9NgShFPJSLoh6iGDE8FcmwbGJRwtSGsmyX65YLcAB2KR18plIOop8FpiyFpJarNCOw==" workbookSaltValue="S2OXD5W3iQMDJUsdLImPwQ==" workbookSpinCount="100000" lockStructure="1"/>
  <bookViews>
    <workbookView xWindow="-120" yWindow="-120" windowWidth="29040" windowHeight="17520" xr2:uid="{28215916-5E77-44CB-8825-A5C9C9B458D2}"/>
  </bookViews>
  <sheets>
    <sheet name="Eingabe" sheetId="3" r:id="rId1"/>
    <sheet name="Druckformular" sheetId="4" r:id="rId2"/>
    <sheet name="Listen" sheetId="2" state="hidden" r:id="rId3"/>
  </sheets>
  <definedNames>
    <definedName name="Ansprechpartner">Eingabe!$B$5</definedName>
    <definedName name="Ansprechperson">Eingabe!$B$5</definedName>
    <definedName name="BIC">Eingabe!#REF!</definedName>
    <definedName name="bis">Eingabe!$E$27</definedName>
    <definedName name="_xlnm.Print_Area" localSheetId="1">Druckformular!$A$1:$I$65</definedName>
    <definedName name="EMail">Eingabe!$B$24</definedName>
    <definedName name="Fachbereich">Eingabe!$B$13</definedName>
    <definedName name="Fakultät">Eingabe!$B$12</definedName>
    <definedName name="Hausnummer">Eingabe!$B$7</definedName>
    <definedName name="IBAN">Eingabe!#REF!</definedName>
    <definedName name="Kontaktnachname">Eingabe!$B$22</definedName>
    <definedName name="Kontaktvorname">Eingabe!$B$21</definedName>
    <definedName name="Kontoinhaber">Eingabe!#REF!</definedName>
    <definedName name="Kreditinstitut">Eingabe!#REF!</definedName>
    <definedName name="Name">Eingabe!$B$4</definedName>
    <definedName name="Ort">Eingabe!$B$9</definedName>
    <definedName name="Overhead">Listen!$C$2</definedName>
    <definedName name="Personalmittel">Listen!$A$2:$A$9</definedName>
    <definedName name="PLZ">Eingabe!$B$8</definedName>
    <definedName name="Projektleiter">Eingabe!$B$19</definedName>
    <definedName name="Projekttitel">Eingabe!$B$26</definedName>
    <definedName name="PSP">Eingabe!$F$58</definedName>
    <definedName name="Sachmittel">Listen!$B$2:$B$8</definedName>
    <definedName name="Strasse">Eingabe!$B$6</definedName>
    <definedName name="Telefon">Eingabe!$B$23</definedName>
    <definedName name="Titel">Eingabe!$B$17</definedName>
    <definedName name="Verwendungszweck">Eingabe!$B$58</definedName>
    <definedName name="von">Eingabe!$B$27</definedName>
    <definedName name="Vorname">Eingabe!$B$18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2" i="4" l="1"/>
  <c r="F7" i="4" a="1"/>
  <c r="F7" i="4" s="1"/>
  <c r="F5" i="4" l="1"/>
  <c r="D61" i="4"/>
  <c r="F52" i="3"/>
  <c r="F43" i="3"/>
  <c r="F44" i="3"/>
  <c r="F45" i="3"/>
  <c r="F46" i="3"/>
  <c r="F47" i="3"/>
  <c r="F48" i="3"/>
  <c r="F42" i="3"/>
  <c r="F31" i="3"/>
  <c r="F33" i="3"/>
  <c r="F34" i="3"/>
  <c r="F35" i="3"/>
  <c r="F36" i="3"/>
  <c r="F37" i="3"/>
  <c r="F38" i="3"/>
  <c r="F32" i="3"/>
  <c r="C16" i="4"/>
  <c r="D20" i="4"/>
  <c r="B8" i="4" a="1"/>
  <c r="B8" i="4" s="1"/>
  <c r="B10" i="4"/>
  <c r="B9" i="4"/>
  <c r="B7" i="4" a="1"/>
  <c r="B7" i="4" s="1"/>
  <c r="E39" i="3"/>
  <c r="E49" i="3"/>
  <c r="B26" i="4" l="1" a="1"/>
  <c r="B26" i="4" s="1"/>
  <c r="E54" i="3"/>
  <c r="H26" i="4" s="1" a="1"/>
  <c r="H26" i="4" s="1"/>
  <c r="B60" i="3" l="1"/>
  <c r="E53" i="3"/>
  <c r="E56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<sst xmlns="http://schemas.openxmlformats.org/spreadsheetml/2006/main" count="102" uniqueCount="90">
  <si>
    <t>Absender</t>
  </si>
  <si>
    <t>Betrag</t>
  </si>
  <si>
    <t>Personalmittel</t>
  </si>
  <si>
    <t>Sachmittel</t>
  </si>
  <si>
    <t>Summe Sachmittel</t>
  </si>
  <si>
    <t>Overhead</t>
  </si>
  <si>
    <t>Projektpauschale</t>
  </si>
  <si>
    <t>Summe Overhead</t>
  </si>
  <si>
    <t>Verwendungszweck</t>
  </si>
  <si>
    <t>Prüfstatus</t>
  </si>
  <si>
    <t>3000000000</t>
  </si>
  <si>
    <t>Empfänger</t>
  </si>
  <si>
    <t>MITTELANFORDERUNG</t>
  </si>
  <si>
    <t>Summe Personalmittel</t>
  </si>
  <si>
    <t>Professuren W1-W3</t>
  </si>
  <si>
    <t>Postdoktorand*in oder Vergleichbare E14-E15</t>
  </si>
  <si>
    <t>Doktorand*in oder Vergleichbare E13</t>
  </si>
  <si>
    <t>Hilfskräfte</t>
  </si>
  <si>
    <t>Nichtwissenschaftliche*r Mitarbeiter*in E9-E12</t>
  </si>
  <si>
    <t>Nichtwissenschaftliche*r Mitarbeiter*in E2-E8</t>
  </si>
  <si>
    <t>Eigene Stelle</t>
  </si>
  <si>
    <t>Sonst. Personalkosten</t>
  </si>
  <si>
    <t>Geräte bis 10.000 €, Software, etc.</t>
  </si>
  <si>
    <t>Geräte bis 50.000 €</t>
  </si>
  <si>
    <t>Geräteselbstbeschaffung  über 50.000 €</t>
  </si>
  <si>
    <t>Publikationen</t>
  </si>
  <si>
    <t>Sonstiges</t>
  </si>
  <si>
    <t>Versuchstiere</t>
  </si>
  <si>
    <t>Fakultät / Zentrale Einrichtung</t>
  </si>
  <si>
    <t>Strasse</t>
  </si>
  <si>
    <t>PLZ</t>
  </si>
  <si>
    <t>Ort</t>
  </si>
  <si>
    <t>Fachbereich</t>
  </si>
  <si>
    <t>Institut</t>
  </si>
  <si>
    <t>Lehrstuhl</t>
  </si>
  <si>
    <t>Abteilung</t>
  </si>
  <si>
    <t>Titel</t>
  </si>
  <si>
    <t>Vorname</t>
  </si>
  <si>
    <t>Telefon</t>
  </si>
  <si>
    <t>E-Mail</t>
  </si>
  <si>
    <t>Hausnummer</t>
  </si>
  <si>
    <t>Mittelanforderung für den Zeitraum:</t>
  </si>
  <si>
    <t>Nachname</t>
  </si>
  <si>
    <t>Insgesamt</t>
  </si>
  <si>
    <t>Kreditinstitut:</t>
  </si>
  <si>
    <t>IBAN:</t>
  </si>
  <si>
    <t>BIC:</t>
  </si>
  <si>
    <t>Ansprechperson</t>
  </si>
  <si>
    <t>Förderkennzeichen / Projekttitel</t>
  </si>
  <si>
    <t xml:space="preserve">Tübingen, den </t>
  </si>
  <si>
    <t xml:space="preserve">Förderkennzeichen/Titel: </t>
  </si>
  <si>
    <t>Höhe des voraussichtlichen Bedarfs</t>
  </si>
  <si>
    <t>Programmpauschale</t>
  </si>
  <si>
    <t>BANKVERBINDUNG</t>
  </si>
  <si>
    <t xml:space="preserve">Kontoinhaber:    </t>
  </si>
  <si>
    <t xml:space="preserve">Verwendungszweck: </t>
  </si>
  <si>
    <t>PSP</t>
  </si>
  <si>
    <t>Unterschrift</t>
  </si>
  <si>
    <t>Reisekosten</t>
  </si>
  <si>
    <t>Evangelisch-Theologische Fakultät</t>
  </si>
  <si>
    <t>Katholisch-Theologische Fakultät</t>
  </si>
  <si>
    <t>Juristische Fakultät</t>
  </si>
  <si>
    <t>Philosophische Fakultät</t>
  </si>
  <si>
    <t xml:space="preserve">Wirtschafts- und Sozialwissenschaftliche Fakultät </t>
  </si>
  <si>
    <t xml:space="preserve">Mathematisch-Naturwissenschaftliche Fakultät </t>
  </si>
  <si>
    <t>Zentrum für Islamische Theologie</t>
  </si>
  <si>
    <t>Altertums- und Kunstwissenschaften</t>
  </si>
  <si>
    <t>Asien- und Orientwissenschaften</t>
  </si>
  <si>
    <t>Geschichtswissenschaft</t>
  </si>
  <si>
    <t>Neuphilologie</t>
  </si>
  <si>
    <t>Philosophie - Rhetorik - Medien</t>
  </si>
  <si>
    <t>Sozialwissenschaften</t>
  </si>
  <si>
    <t>Wirtschaftswissenschaft</t>
  </si>
  <si>
    <t>Biologie</t>
  </si>
  <si>
    <t>Chemie</t>
  </si>
  <si>
    <t>Geowissenschaften</t>
  </si>
  <si>
    <t>Informatik</t>
  </si>
  <si>
    <t>Mathematik</t>
  </si>
  <si>
    <t>Pharmazie und Biochemie</t>
  </si>
  <si>
    <t>Physik</t>
  </si>
  <si>
    <t>Psychologie</t>
  </si>
  <si>
    <t>Universität Tübingen - Geschwister-Scholl-Platz - 72074 Tübingen</t>
  </si>
  <si>
    <t>Universität Tübingen</t>
  </si>
  <si>
    <t>BW-Bank Tübingen</t>
  </si>
  <si>
    <t>DE24 6005 0101 7477 5036 14</t>
  </si>
  <si>
    <t>SOLADEST600</t>
  </si>
  <si>
    <t>Ansprechparter:</t>
  </si>
  <si>
    <t>Organisation / Firma / Stiftung</t>
  </si>
  <si>
    <t>%</t>
  </si>
  <si>
    <t>Wir bitten um Überweisung des angeforderten Betrags auf das unten aufgeführte Konto.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</si>
</sst>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  <numFmt numFmtId="165" formatCode="#,##0.00\ &quot;€&quot;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rgb="FFFFFFFF"/>
      <name val="Aptos Narrow"/>
      <family val="2"/>
    </font>
    <font>
      <u val="singleAccounting"/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u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6"/>
      <color theme="1"/>
      <name val="Arial"/>
      <family val="2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1F4E78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Alignment="1">
      <alignment horizontal="left"/>
    </xf>
    <xf numFmtId="0" fontId="5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14" fontId="0" fillId="0" borderId="0" xfId="0" applyNumberFormat="1"/>
    <xf numFmtId="165" fontId="0" fillId="0" borderId="0" xfId="0" applyNumberForma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14" fontId="0" fillId="4" borderId="1" xfId="0" applyNumberFormat="1" applyFill="1" applyBorder="1" applyAlignment="1" applyProtection="1">
      <alignment horizontal="left"/>
      <protection locked="0"/>
    </xf>
    <xf numFmtId="14" fontId="0" fillId="4" borderId="8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164" fontId="0" fillId="4" borderId="11" xfId="2" applyNumberFormat="1" applyFont="1" applyFill="1" applyBorder="1" applyProtection="1">
      <protection locked="0"/>
    </xf>
    <xf numFmtId="10" fontId="0" fillId="4" borderId="6" xfId="1" applyNumberFormat="1" applyFont="1" applyFill="1" applyBorder="1" applyProtection="1">
      <protection locked="0"/>
    </xf>
    <xf numFmtId="49" fontId="0" fillId="4" borderId="10" xfId="0" applyNumberFormat="1" applyFill="1" applyBorder="1" applyProtection="1">
      <protection locked="0"/>
    </xf>
    <xf numFmtId="164" fontId="0" fillId="4" borderId="11" xfId="0" applyNumberFormat="1" applyFill="1" applyBorder="1" applyProtection="1">
      <protection locked="0"/>
    </xf>
    <xf numFmtId="44" fontId="0" fillId="0" borderId="10" xfId="1" applyFont="1" applyBorder="1" applyProtection="1"/>
    <xf numFmtId="44" fontId="4" fillId="0" borderId="1" xfId="1" applyFont="1" applyBorder="1" applyProtection="1"/>
    <xf numFmtId="44" fontId="0" fillId="0" borderId="1" xfId="1" applyFont="1" applyBorder="1" applyProtection="1"/>
    <xf numFmtId="44" fontId="0" fillId="0" borderId="0" xfId="1" applyFont="1" applyBorder="1" applyProtection="1"/>
    <xf numFmtId="44" fontId="2" fillId="0" borderId="10" xfId="1" applyFont="1" applyBorder="1" applyProtection="1"/>
    <xf numFmtId="164" fontId="2" fillId="0" borderId="8" xfId="1" applyNumberFormat="1" applyFont="1" applyBorder="1" applyProtection="1"/>
    <xf numFmtId="44" fontId="0" fillId="0" borderId="0" xfId="1" applyFont="1" applyAlignment="1">
      <alignment horizontal="right"/>
    </xf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2" fillId="0" borderId="5" xfId="0" applyFont="1" applyBorder="1"/>
    <xf numFmtId="0" fontId="0" fillId="0" borderId="6" xfId="0" applyBorder="1"/>
    <xf numFmtId="0" fontId="0" fillId="0" borderId="2" xfId="0" applyBorder="1"/>
    <xf numFmtId="0" fontId="2" fillId="0" borderId="3" xfId="0" applyFont="1" applyBorder="1"/>
    <xf numFmtId="0" fontId="2" fillId="0" borderId="4" xfId="0" applyFont="1" applyBorder="1"/>
    <xf numFmtId="0" fontId="0" fillId="0" borderId="10" xfId="0" applyBorder="1"/>
    <xf numFmtId="0" fontId="2" fillId="0" borderId="7" xfId="0" applyFont="1" applyBorder="1"/>
    <xf numFmtId="164" fontId="2" fillId="0" borderId="8" xfId="0" applyNumberFormat="1" applyFont="1" applyBorder="1"/>
    <xf numFmtId="0" fontId="0" fillId="4" borderId="5" xfId="0" applyFill="1" applyBorder="1"/>
    <xf numFmtId="0" fontId="2" fillId="0" borderId="9" xfId="0" applyFont="1" applyBorder="1"/>
    <xf numFmtId="0" fontId="2" fillId="0" borderId="10" xfId="0" applyFont="1" applyBorder="1"/>
    <xf numFmtId="164" fontId="2" fillId="0" borderId="11" xfId="0" applyNumberFormat="1" applyFont="1" applyBorder="1"/>
    <xf numFmtId="0" fontId="0" fillId="0" borderId="9" xfId="0" applyBorder="1"/>
    <xf numFmtId="0" fontId="0" fillId="0" borderId="11" xfId="0" applyBorder="1"/>
    <xf numFmtId="0" fontId="3" fillId="5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0" fillId="0" borderId="1" xfId="0" applyBorder="1" applyAlignment="1">
      <alignment horizontal="center"/>
    </xf>
    <xf numFmtId="49" fontId="9" fillId="4" borderId="9" xfId="3" applyNumberFormat="1" applyFill="1" applyBorder="1" applyAlignment="1" applyProtection="1">
      <alignment horizontal="left"/>
      <protection locked="0"/>
    </xf>
    <xf numFmtId="49" fontId="0" fillId="4" borderId="10" xfId="0" applyNumberFormat="1" applyFill="1" applyBorder="1" applyAlignment="1" applyProtection="1">
      <alignment horizontal="left"/>
      <protection locked="0"/>
    </xf>
    <xf numFmtId="49" fontId="0" fillId="4" borderId="11" xfId="0" applyNumberFormat="1" applyFill="1" applyBorder="1" applyAlignment="1" applyProtection="1">
      <alignment horizontal="left"/>
      <protection locked="0"/>
    </xf>
    <xf numFmtId="0" fontId="0" fillId="0" borderId="9" xfId="0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4" borderId="9" xfId="0" applyFill="1" applyBorder="1" applyAlignment="1" applyProtection="1">
      <alignment horizontal="left"/>
      <protection locked="0"/>
    </xf>
    <xf numFmtId="0" fontId="0" fillId="4" borderId="10" xfId="0" applyFill="1" applyBorder="1" applyAlignment="1" applyProtection="1">
      <alignment horizontal="left"/>
      <protection locked="0"/>
    </xf>
    <xf numFmtId="0" fontId="0" fillId="4" borderId="11" xfId="0" applyFill="1" applyBorder="1" applyAlignment="1" applyProtection="1">
      <alignment horizontal="left"/>
      <protection locked="0"/>
    </xf>
    <xf numFmtId="49" fontId="0" fillId="4" borderId="9" xfId="0" applyNumberForma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</cellXfs>
  <cellStyles count="4">
    <cellStyle name="Link" xfId="3" builtinId="8"/>
    <cellStyle name="Prozent" xfId="2" builtinId="5"/>
    <cellStyle name="Standard" xfId="0" builtinId="0"/>
    <cellStyle name="Währung" xfId="1" builtinId="4"/>
  </cellStyles>
  <dxfs count="23">
    <dxf>
      <font>
        <b/>
        <i val="0"/>
      </font>
    </dxf>
    <dxf>
      <font>
        <b/>
        <i val="0"/>
        <color theme="0" tint="-0.14996795556505021"/>
      </font>
    </dxf>
    <dxf>
      <font>
        <b/>
        <i val="0"/>
        <color theme="1"/>
      </font>
    </dxf>
    <dxf>
      <font>
        <b/>
        <i val="0"/>
        <u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695325</xdr:colOff>
      <xdr:row>2</xdr:row>
      <xdr:rowOff>142875</xdr:rowOff>
    </xdr:from>
    <xdr:ext cx="2876550" cy="390525"/>
    <xdr:sp macro="" textlink="Fakultät">
      <xdr:nvSpPr>
        <xdr:cNvPr id="3" name="Textfeld 2">
          <a:extLst>
            <a:ext uri="{FF2B5EF4-FFF2-40B4-BE49-F238E27FC236}">
              <a16:creationId xmlns:a16="http://schemas.microsoft.com/office/drawing/2014/main" id="{C66960C3-08FB-9320-4C18-C4FA5D7A40CF}"/>
            </a:ext>
          </a:extLst>
        </xdr:cNvPr>
        <xdr:cNvSpPr txBox="1"/>
      </xdr:nvSpPr>
      <xdr:spPr>
        <a:xfrm>
          <a:off x="3695700" y="523875"/>
          <a:ext cx="2876550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rtlCol="0" anchor="t">
          <a:noAutofit/>
        </a:bodyPr>
        <a:lstStyle/>
        <a:p>
          <a:pPr algn="l"/>
          <a:fld id="{6B416E82-9BAD-43C0-8B52-649091E79B7B}" type="TxLink">
            <a:rPr lang="en-US" sz="1100" b="0" i="0" u="none" strike="noStrike">
              <a:solidFill>
                <a:srgbClr val="C00000"/>
              </a:solidFill>
              <a:latin typeface="Aptos Narrow"/>
            </a:rPr>
            <a:pPr algn="l"/>
            <a:t> </a:t>
          </a:fld>
          <a:endParaRPr lang="de-DE" sz="1100">
            <a:solidFill>
              <a:srgbClr val="C00000"/>
            </a:solidFill>
          </a:endParaRPr>
        </a:p>
      </xdr:txBody>
    </xdr:sp>
    <xdr:clientData/>
  </xdr:oneCellAnchor>
  <xdr:twoCellAnchor editAs="oneCell">
    <xdr:from>
      <xdr:col>1</xdr:col>
      <xdr:colOff>28575</xdr:colOff>
      <xdr:row>0</xdr:row>
      <xdr:rowOff>133350</xdr:rowOff>
    </xdr:from>
    <xdr:to>
      <xdr:col>3</xdr:col>
      <xdr:colOff>752475</xdr:colOff>
      <xdr:row>3</xdr:row>
      <xdr:rowOff>161925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EB76BE2-FFA2-4549-B34D-C5E111685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3350"/>
          <a:ext cx="2381250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ABB4F-DCD7-48A8-81DC-92C57B862AEC}">
  <dimension ref="A1:F60"/>
  <sheetViews>
    <sheetView tabSelected="1" zoomScaleNormal="100" workbookViewId="0">
      <pane ySplit="1" topLeftCell="A2" activePane="bottomLeft" state="frozen"/>
      <selection pane="bottomLeft" activeCell="K28" sqref="K28"/>
    </sheetView>
  </sheetViews>
  <sheetFormatPr baseColWidth="10" defaultRowHeight="15" x14ac:dyDescent="0.25"/>
  <cols>
    <col min="1" max="1" width="43" bestFit="1" customWidth="1"/>
    <col min="3" max="3" width="13" bestFit="1" customWidth="1"/>
    <col min="5" max="5" width="13" bestFit="1" customWidth="1"/>
    <col min="6" max="6" width="4.28515625" hidden="1" customWidth="1"/>
    <col min="9" max="9" width="12" bestFit="1" customWidth="1"/>
  </cols>
  <sheetData>
    <row r="1" spans="1:5" ht="24" x14ac:dyDescent="0.25">
      <c r="A1" s="48" t="s">
        <v>12</v>
      </c>
      <c r="B1" s="48"/>
      <c r="C1" s="48"/>
      <c r="D1" s="48"/>
      <c r="E1" s="48"/>
    </row>
    <row r="3" spans="1:5" x14ac:dyDescent="0.25">
      <c r="A3" s="28" t="s">
        <v>11</v>
      </c>
      <c r="B3" s="29"/>
      <c r="C3" s="29"/>
      <c r="D3" s="29"/>
      <c r="E3" s="30"/>
    </row>
    <row r="4" spans="1:5" x14ac:dyDescent="0.25">
      <c r="A4" s="31" t="s">
        <v>87</v>
      </c>
      <c r="B4" s="60"/>
      <c r="C4" s="52"/>
      <c r="D4" s="52"/>
      <c r="E4" s="53"/>
    </row>
    <row r="5" spans="1:5" x14ac:dyDescent="0.25">
      <c r="A5" s="31" t="s">
        <v>47</v>
      </c>
      <c r="B5" s="60"/>
      <c r="C5" s="52"/>
      <c r="D5" s="52"/>
      <c r="E5" s="53"/>
    </row>
    <row r="6" spans="1:5" x14ac:dyDescent="0.25">
      <c r="A6" s="31" t="s">
        <v>29</v>
      </c>
      <c r="B6" s="60"/>
      <c r="C6" s="52"/>
      <c r="D6" s="52"/>
      <c r="E6" s="53"/>
    </row>
    <row r="7" spans="1:5" x14ac:dyDescent="0.25">
      <c r="A7" s="31" t="s">
        <v>40</v>
      </c>
      <c r="B7" s="57"/>
      <c r="C7" s="58"/>
      <c r="D7" s="58"/>
      <c r="E7" s="59"/>
    </row>
    <row r="8" spans="1:5" x14ac:dyDescent="0.25">
      <c r="A8" s="31" t="s">
        <v>30</v>
      </c>
      <c r="B8" s="60"/>
      <c r="C8" s="52"/>
      <c r="D8" s="52"/>
      <c r="E8" s="53"/>
    </row>
    <row r="9" spans="1:5" x14ac:dyDescent="0.25">
      <c r="A9" s="32" t="s">
        <v>31</v>
      </c>
      <c r="B9" s="57"/>
      <c r="C9" s="58"/>
      <c r="D9" s="58"/>
      <c r="E9" s="59"/>
    </row>
    <row r="11" spans="1:5" x14ac:dyDescent="0.25">
      <c r="A11" s="28" t="s">
        <v>0</v>
      </c>
      <c r="B11" s="29"/>
      <c r="C11" s="29"/>
      <c r="D11" s="29"/>
      <c r="E11" s="30"/>
    </row>
    <row r="12" spans="1:5" x14ac:dyDescent="0.25">
      <c r="A12" s="31" t="s">
        <v>28</v>
      </c>
      <c r="B12" s="57"/>
      <c r="C12" s="58"/>
      <c r="D12" s="58"/>
      <c r="E12" s="59"/>
    </row>
    <row r="13" spans="1:5" x14ac:dyDescent="0.25">
      <c r="A13" s="31" t="s">
        <v>32</v>
      </c>
      <c r="B13" s="57"/>
      <c r="C13" s="58"/>
      <c r="D13" s="58"/>
      <c r="E13" s="59"/>
    </row>
    <row r="14" spans="1:5" x14ac:dyDescent="0.25">
      <c r="A14" s="31" t="s">
        <v>33</v>
      </c>
      <c r="B14" s="57"/>
      <c r="C14" s="58"/>
      <c r="D14" s="58"/>
      <c r="E14" s="59"/>
    </row>
    <row r="15" spans="1:5" x14ac:dyDescent="0.25">
      <c r="A15" s="31" t="s">
        <v>34</v>
      </c>
      <c r="B15" s="57"/>
      <c r="C15" s="58"/>
      <c r="D15" s="58"/>
      <c r="E15" s="59"/>
    </row>
    <row r="16" spans="1:5" x14ac:dyDescent="0.25">
      <c r="A16" s="31" t="s">
        <v>35</v>
      </c>
      <c r="B16" s="57"/>
      <c r="C16" s="58"/>
      <c r="D16" s="58"/>
      <c r="E16" s="59"/>
    </row>
    <row r="17" spans="1:6" x14ac:dyDescent="0.25">
      <c r="A17" s="31" t="s">
        <v>36</v>
      </c>
      <c r="B17" s="57"/>
      <c r="C17" s="58"/>
      <c r="D17" s="58"/>
      <c r="E17" s="59"/>
    </row>
    <row r="18" spans="1:6" x14ac:dyDescent="0.25">
      <c r="A18" s="31" t="s">
        <v>37</v>
      </c>
      <c r="B18" s="57"/>
      <c r="C18" s="58"/>
      <c r="D18" s="58"/>
      <c r="E18" s="59"/>
    </row>
    <row r="19" spans="1:6" x14ac:dyDescent="0.25">
      <c r="A19" s="31" t="s">
        <v>42</v>
      </c>
      <c r="B19" s="57"/>
      <c r="C19" s="58"/>
      <c r="D19" s="58"/>
      <c r="E19" s="59"/>
    </row>
    <row r="20" spans="1:6" x14ac:dyDescent="0.25">
      <c r="A20" s="33" t="s">
        <v>86</v>
      </c>
      <c r="E20" s="34"/>
    </row>
    <row r="21" spans="1:6" x14ac:dyDescent="0.25">
      <c r="A21" s="31" t="s">
        <v>37</v>
      </c>
      <c r="B21" s="57"/>
      <c r="C21" s="58"/>
      <c r="D21" s="58"/>
      <c r="E21" s="59"/>
    </row>
    <row r="22" spans="1:6" x14ac:dyDescent="0.25">
      <c r="A22" s="31" t="s">
        <v>42</v>
      </c>
      <c r="B22" s="57"/>
      <c r="C22" s="58"/>
      <c r="D22" s="58"/>
      <c r="E22" s="59"/>
    </row>
    <row r="23" spans="1:6" x14ac:dyDescent="0.25">
      <c r="A23" s="31" t="s">
        <v>38</v>
      </c>
      <c r="B23" s="60"/>
      <c r="C23" s="52"/>
      <c r="D23" s="52"/>
      <c r="E23" s="53"/>
    </row>
    <row r="24" spans="1:6" x14ac:dyDescent="0.25">
      <c r="A24" s="32" t="s">
        <v>39</v>
      </c>
      <c r="B24" s="51"/>
      <c r="C24" s="52"/>
      <c r="D24" s="52"/>
      <c r="E24" s="53"/>
    </row>
    <row r="25" spans="1:6" x14ac:dyDescent="0.25">
      <c r="B25" s="3"/>
      <c r="C25" s="3"/>
      <c r="D25" s="3"/>
      <c r="E25" s="3"/>
    </row>
    <row r="26" spans="1:6" x14ac:dyDescent="0.25">
      <c r="A26" s="35" t="s">
        <v>48</v>
      </c>
      <c r="B26" s="54"/>
      <c r="C26" s="55"/>
      <c r="D26" s="55"/>
      <c r="E26" s="56"/>
    </row>
    <row r="27" spans="1:6" x14ac:dyDescent="0.25">
      <c r="A27" s="32" t="s">
        <v>41</v>
      </c>
      <c r="B27" s="14"/>
      <c r="C27" s="50"/>
      <c r="D27" s="50"/>
      <c r="E27" s="15"/>
    </row>
    <row r="30" spans="1:6" x14ac:dyDescent="0.25">
      <c r="A30" s="28" t="s">
        <v>2</v>
      </c>
      <c r="B30" s="36"/>
      <c r="C30" s="36"/>
      <c r="D30" s="29"/>
      <c r="E30" s="37" t="s">
        <v>1</v>
      </c>
    </row>
    <row r="31" spans="1:6" x14ac:dyDescent="0.25">
      <c r="A31" s="16"/>
      <c r="B31" s="38"/>
      <c r="C31" s="21"/>
      <c r="D31" s="38"/>
      <c r="E31" s="17"/>
      <c r="F31" t="str">
        <f>IF(AND(A31="",E31=""),"",IF(OR(A31="",E31=""),"FEHLER","OK"))</f>
        <v/>
      </c>
    </row>
    <row r="32" spans="1:6" x14ac:dyDescent="0.25">
      <c r="A32" s="16"/>
      <c r="B32" s="38"/>
      <c r="C32" s="21"/>
      <c r="D32" s="38"/>
      <c r="E32" s="17"/>
      <c r="F32" t="str">
        <f>IF(AND(A32="",E32=""),"",IF(OR(A32="",E32=""),"FEHLER","OK"))</f>
        <v/>
      </c>
    </row>
    <row r="33" spans="1:6" x14ac:dyDescent="0.25">
      <c r="A33" s="16"/>
      <c r="B33" s="38"/>
      <c r="C33" s="21"/>
      <c r="D33" s="38"/>
      <c r="E33" s="17"/>
      <c r="F33" t="str">
        <f t="shared" ref="F33:F38" si="0">IF(AND(A33="",E33=""),"",IF(OR(A33="",E33=""),"FEHLER","OK"))</f>
        <v/>
      </c>
    </row>
    <row r="34" spans="1:6" x14ac:dyDescent="0.25">
      <c r="A34" s="16"/>
      <c r="B34" s="38"/>
      <c r="C34" s="21"/>
      <c r="D34" s="38"/>
      <c r="E34" s="17"/>
      <c r="F34" t="str">
        <f t="shared" si="0"/>
        <v/>
      </c>
    </row>
    <row r="35" spans="1:6" x14ac:dyDescent="0.25">
      <c r="A35" s="16"/>
      <c r="B35" s="38"/>
      <c r="C35" s="21"/>
      <c r="D35" s="38"/>
      <c r="E35" s="17"/>
      <c r="F35" t="str">
        <f t="shared" si="0"/>
        <v/>
      </c>
    </row>
    <row r="36" spans="1:6" x14ac:dyDescent="0.25">
      <c r="A36" s="16"/>
      <c r="B36" s="38"/>
      <c r="C36" s="21"/>
      <c r="D36" s="38"/>
      <c r="E36" s="17"/>
      <c r="F36" t="str">
        <f t="shared" si="0"/>
        <v/>
      </c>
    </row>
    <row r="37" spans="1:6" x14ac:dyDescent="0.25">
      <c r="A37" s="16"/>
      <c r="B37" s="38"/>
      <c r="C37" s="21"/>
      <c r="D37" s="38"/>
      <c r="E37" s="17"/>
      <c r="F37" t="str">
        <f t="shared" si="0"/>
        <v/>
      </c>
    </row>
    <row r="38" spans="1:6" x14ac:dyDescent="0.25">
      <c r="A38" s="16"/>
      <c r="B38" s="38"/>
      <c r="C38" s="21"/>
      <c r="D38" s="38"/>
      <c r="E38" s="17"/>
      <c r="F38" t="str">
        <f t="shared" si="0"/>
        <v/>
      </c>
    </row>
    <row r="39" spans="1:6" ht="17.25" x14ac:dyDescent="0.4">
      <c r="A39" s="39" t="s">
        <v>13</v>
      </c>
      <c r="B39" s="2"/>
      <c r="C39" s="22"/>
      <c r="D39" s="2"/>
      <c r="E39" s="40">
        <f>SUM(E31:E38)</f>
        <v>0</v>
      </c>
    </row>
    <row r="41" spans="1:6" x14ac:dyDescent="0.25">
      <c r="A41" s="28" t="s">
        <v>3</v>
      </c>
      <c r="B41" s="36"/>
      <c r="C41" s="36"/>
      <c r="D41" s="29"/>
      <c r="E41" s="37" t="s">
        <v>1</v>
      </c>
    </row>
    <row r="42" spans="1:6" x14ac:dyDescent="0.25">
      <c r="A42" s="16"/>
      <c r="B42" s="38"/>
      <c r="C42" s="21"/>
      <c r="D42" s="38"/>
      <c r="E42" s="20"/>
      <c r="F42" t="str">
        <f>IF(AND(A42="",E42=""),"",IF(OR(A42="",E42=""),"Fehler","OK"))</f>
        <v/>
      </c>
    </row>
    <row r="43" spans="1:6" x14ac:dyDescent="0.25">
      <c r="A43" s="16"/>
      <c r="B43" s="38"/>
      <c r="C43" s="21"/>
      <c r="D43" s="38"/>
      <c r="E43" s="20"/>
      <c r="F43" t="str">
        <f t="shared" ref="F43:F44" si="1">IF(AND(A43="",E43=""),"",IF(OR(A43="",E43=""),"Fehler","OK"))</f>
        <v/>
      </c>
    </row>
    <row r="44" spans="1:6" x14ac:dyDescent="0.25">
      <c r="A44" s="16"/>
      <c r="B44" s="38"/>
      <c r="C44" s="21"/>
      <c r="D44" s="38"/>
      <c r="E44" s="20"/>
      <c r="F44" t="str">
        <f t="shared" si="1"/>
        <v/>
      </c>
    </row>
    <row r="45" spans="1:6" x14ac:dyDescent="0.25">
      <c r="A45" s="16"/>
      <c r="B45" s="38"/>
      <c r="C45" s="21"/>
      <c r="D45" s="38"/>
      <c r="E45" s="20"/>
      <c r="F45" t="str">
        <f t="shared" ref="F45:F48" si="2">IF(AND(A45="",E45=""),"",IF(OR(A45="",E45=""),"Fehler","OK"))</f>
        <v/>
      </c>
    </row>
    <row r="46" spans="1:6" x14ac:dyDescent="0.25">
      <c r="A46" s="16"/>
      <c r="B46" s="38"/>
      <c r="C46" s="21"/>
      <c r="D46" s="38"/>
      <c r="E46" s="20"/>
      <c r="F46" t="str">
        <f t="shared" si="2"/>
        <v/>
      </c>
    </row>
    <row r="47" spans="1:6" x14ac:dyDescent="0.25">
      <c r="A47" s="16"/>
      <c r="B47" s="38"/>
      <c r="C47" s="21"/>
      <c r="D47" s="38"/>
      <c r="E47" s="20"/>
      <c r="F47" t="str">
        <f t="shared" si="2"/>
        <v/>
      </c>
    </row>
    <row r="48" spans="1:6" x14ac:dyDescent="0.25">
      <c r="A48" s="16"/>
      <c r="B48" s="38"/>
      <c r="C48" s="21"/>
      <c r="D48" s="38"/>
      <c r="E48" s="20"/>
      <c r="F48" t="str">
        <f t="shared" si="2"/>
        <v/>
      </c>
    </row>
    <row r="49" spans="1:6" x14ac:dyDescent="0.25">
      <c r="A49" s="39" t="s">
        <v>4</v>
      </c>
      <c r="B49" s="2"/>
      <c r="C49" s="23"/>
      <c r="D49" s="2"/>
      <c r="E49" s="40">
        <f>SUM(E42:E48)</f>
        <v>0</v>
      </c>
    </row>
    <row r="51" spans="1:6" x14ac:dyDescent="0.25">
      <c r="A51" s="28" t="s">
        <v>5</v>
      </c>
      <c r="B51" s="36"/>
      <c r="C51" s="36"/>
      <c r="D51" s="29"/>
      <c r="E51" s="37" t="s">
        <v>88</v>
      </c>
    </row>
    <row r="52" spans="1:6" x14ac:dyDescent="0.25">
      <c r="A52" s="41" t="s">
        <v>5</v>
      </c>
      <c r="C52" s="24"/>
      <c r="E52" s="18">
        <v>0</v>
      </c>
      <c r="F52" t="str">
        <f>IF(AND(A52="",E52=""),"",IF(OR(A52="",E52=""),"FEHLER","OK"))</f>
        <v>OK</v>
      </c>
    </row>
    <row r="53" spans="1:6" hidden="1" x14ac:dyDescent="0.25">
      <c r="A53" s="39" t="s">
        <v>52</v>
      </c>
      <c r="B53" s="2"/>
      <c r="C53" s="23"/>
      <c r="D53" s="2"/>
      <c r="E53" s="26">
        <f>E54</f>
        <v>0</v>
      </c>
    </row>
    <row r="54" spans="1:6" x14ac:dyDescent="0.25">
      <c r="A54" s="39" t="s">
        <v>7</v>
      </c>
      <c r="B54" s="2"/>
      <c r="C54" s="23"/>
      <c r="D54" s="2"/>
      <c r="E54" s="26">
        <f>(E39+E49)*E52</f>
        <v>0</v>
      </c>
    </row>
    <row r="56" spans="1:6" x14ac:dyDescent="0.25">
      <c r="A56" s="42" t="s">
        <v>43</v>
      </c>
      <c r="B56" s="43"/>
      <c r="C56" s="25"/>
      <c r="D56" s="38"/>
      <c r="E56" s="44">
        <f>SUM(E54,E39,E49)</f>
        <v>0</v>
      </c>
    </row>
    <row r="58" spans="1:6" x14ac:dyDescent="0.25">
      <c r="A58" s="45" t="s">
        <v>8</v>
      </c>
      <c r="B58" s="19" t="s">
        <v>10</v>
      </c>
      <c r="C58" s="38"/>
      <c r="D58" s="38"/>
      <c r="E58" s="46"/>
      <c r="F58" t="s">
        <v>56</v>
      </c>
    </row>
    <row r="60" spans="1:6" ht="24" x14ac:dyDescent="0.25">
      <c r="A60" s="47" t="s">
        <v>9</v>
      </c>
      <c r="B60" s="49" t="str">
        <f>IF(AND(B4&lt;&gt;"",B5&lt;&gt;"",B6&lt;&gt;"",B7&lt;&gt;"",B8&lt;&gt;"",B9&lt;&gt;"",B12&lt;&gt;"",B13&lt;&gt;"",B21&lt;&gt;"",B22&lt;&gt;"",B23&lt;&gt;"",B24&lt;&gt;"",B26&lt;&gt;"",B27&lt;&gt;"",E27&lt;&gt;"",B58&lt;&gt;"",OR(E39&gt;=0,E49&gt;=0,E54&gt;=0)),"✓ Mittelanforderung vollständig","⚠ Angaben fehlen")</f>
        <v>⚠ Angaben fehlen</v>
      </c>
      <c r="C60" s="49"/>
      <c r="D60" s="49"/>
      <c r="E60" s="49"/>
    </row>
  </sheetData>
  <sheetProtection algorithmName="SHA-512" hashValue="B90n+2ZrkNkuvdt35j3tKPUTufFHNgVRmJwTM3FpvHbojshOw9dz6xZ2+3P/mHJoltUAlvmU9Iw35ecu/qovSQ==" saltValue="FUYDVNieagOGXc+e/5xwfw==" spinCount="100000" sheet="1" objects="1" scenarios="1"/>
  <mergeCells count="22">
    <mergeCell ref="B4:E4"/>
    <mergeCell ref="B5:E5"/>
    <mergeCell ref="B6:E6"/>
    <mergeCell ref="B7:E7"/>
    <mergeCell ref="B9:E9"/>
    <mergeCell ref="B8:E8"/>
    <mergeCell ref="A1:E1"/>
    <mergeCell ref="B60:E60"/>
    <mergeCell ref="C27:D27"/>
    <mergeCell ref="B24:E24"/>
    <mergeCell ref="B26:E26"/>
    <mergeCell ref="B18:E18"/>
    <mergeCell ref="B19:E19"/>
    <mergeCell ref="B21:E21"/>
    <mergeCell ref="B22:E22"/>
    <mergeCell ref="B23:E23"/>
    <mergeCell ref="B12:E12"/>
    <mergeCell ref="B13:E13"/>
    <mergeCell ref="B14:E14"/>
    <mergeCell ref="B15:E15"/>
    <mergeCell ref="B16:E16"/>
    <mergeCell ref="B17:E17"/>
  </mergeCells>
  <conditionalFormatting sqref="A31:E38 A56">
    <cfRule type="expression" dxfId="22" priority="12">
      <formula>$F31="FEHLER"</formula>
    </cfRule>
  </conditionalFormatting>
  <conditionalFormatting sqref="A41:E49">
    <cfRule type="expression" dxfId="21" priority="14">
      <formula>$F41="FEHLER"</formula>
    </cfRule>
  </conditionalFormatting>
  <conditionalFormatting sqref="B12:B13 B18:B19 B21:B24">
    <cfRule type="expression" dxfId="20" priority="58">
      <formula>B12=""</formula>
    </cfRule>
    <cfRule type="expression" priority="59">
      <formula>B12=""</formula>
    </cfRule>
  </conditionalFormatting>
  <conditionalFormatting sqref="B27">
    <cfRule type="expression" dxfId="19" priority="22">
      <formula>B27=""</formula>
    </cfRule>
    <cfRule type="expression" dxfId="18" priority="43">
      <formula>B27=""</formula>
    </cfRule>
  </conditionalFormatting>
  <conditionalFormatting sqref="B58">
    <cfRule type="expression" dxfId="17" priority="20">
      <formula>B58=""</formula>
    </cfRule>
  </conditionalFormatting>
  <conditionalFormatting sqref="B60">
    <cfRule type="expression" dxfId="16" priority="46">
      <formula>B60="⚠ Angaben fehlen"</formula>
    </cfRule>
    <cfRule type="expression" dxfId="15" priority="47">
      <formula>B57="⚠ Angaben fehlen"</formula>
    </cfRule>
  </conditionalFormatting>
  <conditionalFormatting sqref="B4:E9">
    <cfRule type="expression" dxfId="14" priority="35">
      <formula>B4=""</formula>
    </cfRule>
    <cfRule type="expression" dxfId="13" priority="44">
      <formula>B4=""</formula>
    </cfRule>
    <cfRule type="expression" priority="45">
      <formula>B4=""</formula>
    </cfRule>
  </conditionalFormatting>
  <conditionalFormatting sqref="B12:E13">
    <cfRule type="expression" dxfId="12" priority="33">
      <formula>B12=""</formula>
    </cfRule>
  </conditionalFormatting>
  <conditionalFormatting sqref="B18:E19">
    <cfRule type="expression" dxfId="11" priority="31">
      <formula>B18=""</formula>
    </cfRule>
  </conditionalFormatting>
  <conditionalFormatting sqref="B21:E22 B23 B24:E24">
    <cfRule type="expression" dxfId="10" priority="26">
      <formula>B21=""</formula>
    </cfRule>
  </conditionalFormatting>
  <conditionalFormatting sqref="B22:E22">
    <cfRule type="expression" priority="29">
      <formula>B22=""</formula>
    </cfRule>
  </conditionalFormatting>
  <conditionalFormatting sqref="B26:E26">
    <cfRule type="expression" dxfId="9" priority="1">
      <formula>B26&lt;&gt;""</formula>
    </cfRule>
    <cfRule type="expression" dxfId="8" priority="2">
      <formula>B26=""</formula>
    </cfRule>
  </conditionalFormatting>
  <conditionalFormatting sqref="B37:E38">
    <cfRule type="expression" dxfId="7" priority="15">
      <formula>$F37="FEHLER"</formula>
    </cfRule>
  </conditionalFormatting>
  <conditionalFormatting sqref="E27">
    <cfRule type="expression" dxfId="6" priority="21">
      <formula>E27=""</formula>
    </cfRule>
    <cfRule type="expression" dxfId="5" priority="42">
      <formula>E27=""</formula>
    </cfRule>
  </conditionalFormatting>
  <conditionalFormatting sqref="E56">
    <cfRule type="expression" dxfId="4" priority="11">
      <formula>$F56="FEHLER"</formula>
    </cfRule>
  </conditionalFormatting>
  <dataValidations count="11">
    <dataValidation type="custom" allowBlank="1" showInputMessage="1" showErrorMessage="1" errorTitle="Ungültiger Verwendungszweck" error="Der Verwendungszweck muss genau 10 Ziffern enthalten und mit der Ziffer 3 beginnen._x000a_Beispiel: 3123456789" sqref="B58" xr:uid="{CAC01932-F72E-4A7B-B122-56677217471A}">
      <formula1>AND(ISNUMBER(VALUE(B58)),LEN(B58)=10,LEFT(B58,1)="3")</formula1>
    </dataValidation>
    <dataValidation type="decimal" operator="greaterThanOrEqual" allowBlank="1" showInputMessage="1" showErrorMessage="1" sqref="E42:E48 C43:C48 E31:E38 C52" xr:uid="{BFDF4BC8-0AD4-48E5-BDDD-650B1FCB7A56}">
      <formula1>0</formula1>
    </dataValidation>
    <dataValidation type="date" allowBlank="1" showInputMessage="1" showErrorMessage="1" errorTitle="Ungültiges Datum" error="Bitte geben Sie ein gültiges Datum im Format TT.MM.JJJJ ein." sqref="B27" xr:uid="{4B90DDF6-F9EC-4B16-A00D-2026784AC010}">
      <formula1>36526</formula1>
      <formula2>73415</formula2>
    </dataValidation>
    <dataValidation type="custom" allowBlank="1" showInputMessage="1" showErrorMessage="1" errorTitle="Ungültiger Zeitraum" error="Das Datum „Zeitraum bis“ darf nicht vor dem Datum „Zeitraum von“ liegen. Bitte überprüfen Sie Ihre Eingabe." sqref="E27" xr:uid="{D32EF828-78CE-4A6B-80FA-6C83C0AF987D}">
      <formula1>OR(E27="",B27="",E27&gt;=B27)</formula1>
    </dataValidation>
    <dataValidation type="list" allowBlank="1" showInputMessage="1" showErrorMessage="1" sqref="A31:A38" xr:uid="{2C5E4985-D37D-45EB-BD93-76DF682D8394}">
      <formula1>Personalmittel</formula1>
    </dataValidation>
    <dataValidation type="list" allowBlank="1" showInputMessage="1" showErrorMessage="1" sqref="A42:A48" xr:uid="{3F015B3B-B7F1-43C5-919A-48428E30C0D2}">
      <formula1>Sachmittel</formula1>
    </dataValidation>
    <dataValidation type="custom" operator="greaterThanOrEqual" allowBlank="1" showInputMessage="1" showErrorMessage="1" sqref="C42" xr:uid="{F9D9711C-1313-4027-8CAD-9CC0133C2284}">
      <formula1>OR(C42="",A42&lt;&gt;"")</formula1>
    </dataValidation>
    <dataValidation type="decimal" allowBlank="1" showInputMessage="1" showErrorMessage="1" errorTitle="Pflichtfeld" error="Bitte geben Sie den bewilligten Overhead in Prozent ein. Wenn kein Overhead bewilligt wurde, tragen Sie bitte 0 % ein." sqref="E52" xr:uid="{F306CD47-10BF-4E62-A25A-1E3752C3B5AA}">
      <formula1>0</formula1>
      <formula2>100</formula2>
    </dataValidation>
    <dataValidation type="custom" operator="greaterThanOrEqual" allowBlank="1" showInputMessage="1" showErrorMessage="1" errorTitle="Personalunterposition fehlt" error="Bitte wählen Sie zuerst eine Unterposition aus, bevor Sie einen Betrag eingeben." sqref="C31:C38" xr:uid="{93040031-4A1C-49A2-86E4-16EB3DE56E3E}">
      <formula1>OR(C31="",A31&lt;&gt;"")</formula1>
    </dataValidation>
    <dataValidation type="custom" allowBlank="1" showInputMessage="1" showErrorMessage="1" errorTitle="Fehler" error="Bitte geben Sie die Festnetznummer im internationalen Format ein, z. B. +49 711 1234567" sqref="B23:E23" xr:uid="{42EF65E2-7489-4EE5-88BF-919932925B40}">
      <formula1>AND(LEFT(B23,1)="+",LEN(B23)&gt;=8,LEN(B23)&lt;=25,IFERROR(ISNUMBER(VALUE(SUBSTITUTE(SUBSTITUTE(MID(B23,2,LEN(B23)-1)," ",""),"-",""))),FALSE))</formula1>
    </dataValidation>
    <dataValidation type="custom" allowBlank="1" showInputMessage="1" showErrorMessage="1" errorTitle="Fehler" error="Bitte geben Sie eine gültige E-Mail-Adresse ein._x000a__x000a_Beispiel: name@beispiel.de" sqref="B24:E24" xr:uid="{41369018-C269-44E8-9DCD-6B61D10544B8}">
      <formula1>AND(ISTEXT(B24),IFERROR(AND(FIND("@",B24)&gt;1,FIND(".",B24,FIND("@",B24)+2)&gt;FIND("@",B24)+1,LEN(B24)-LEN(SUBSTITUTE(B24,"@",""))=1,RIGHT(B24,1)&lt;&gt;"."),FALSE))</formula1>
    </dataValidation>
  </dataValidation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D8B56F9-58AA-4BA1-9A76-4F6EC95639C1}">
          <x14:formula1>
            <xm:f>Listen!$D$2:$D$8</xm:f>
          </x14:formula1>
          <xm:sqref>B12:E12</xm:sqref>
        </x14:dataValidation>
        <x14:dataValidation type="list" allowBlank="1" showInputMessage="1" showErrorMessage="1" xr:uid="{0866A92D-0A06-4BA4-B3D7-84D39FDB8367}">
          <x14:formula1>
            <xm:f>Listen!$E$2:$E$16</xm:f>
          </x14:formula1>
          <xm:sqref>B13:E13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E2BC8-95E5-48F6-9924-798C29DC7C60}">
  <dimension ref="B2:I64"/>
  <sheetViews>
    <sheetView zoomScaleNormal="100" workbookViewId="0">
      <selection activeCell="H42" sqref="H42"/>
    </sheetView>
  </sheetViews>
  <sheetFormatPr baseColWidth="10" defaultRowHeight="15" x14ac:dyDescent="0.25"/>
  <cols>
    <col min="1" max="1" width="8.7109375" customWidth="1"/>
    <col min="2" max="2" width="13.42578125" customWidth="1"/>
    <col min="8" max="8" width="13.140625" bestFit="1" customWidth="1"/>
  </cols>
  <sheetData>
    <row r="2" spans="2:9" x14ac:dyDescent="0.25">
      <c r="E2" s="12"/>
      <c r="F2" s="3"/>
      <c r="G2" s="12"/>
      <c r="H2" s="12"/>
      <c r="I2" s="12"/>
    </row>
    <row r="5" spans="2:9" x14ac:dyDescent="0.25">
      <c r="B5" s="11" t="s">
        <v>81</v>
      </c>
      <c r="F5">
        <f>Fachbereich</f>
        <v>0</v>
      </c>
    </row>
    <row r="6" spans="2:9" ht="10.5" customHeight="1" x14ac:dyDescent="0.25">
      <c r="B6" s="4"/>
    </row>
    <row r="7" spans="2:9" x14ac:dyDescent="0.25">
      <c r="B7" cm="1">
        <f t="array" ref="B7">Name</f>
        <v>0</v>
      </c>
      <c r="F7" s="3" t="str" cm="1">
        <f t="array" ref="F7:F9">_xlfn.LET(_xlpm.daten,_xlfn.VSTACK(Eingabe!B14,Eingabe!B15,Eingabe!B16,TRIM(Eingabe!B17&amp;" "&amp;Eingabe!B18&amp;" "&amp;Eingabe!B19)),_xlpm.kontakt,_xlfn.VSTACK(Eingabe!A20,TRIM(Eingabe!B21&amp;" "&amp;Eingabe!B22),Eingabe!B23,Eingabe!B24),_xlfn.VSTACK(_xlfn._xlws.FILTER(_xlpm.daten,_xlpm.daten&lt;&gt;"",""),"",_xlfn._xlws.FILTER(_xlpm.kontakt,_xlpm.kontakt&lt;&gt;"","")))</f>
        <v/>
      </c>
      <c r="G7" s="3"/>
      <c r="H7" s="6"/>
      <c r="I7" s="6"/>
    </row>
    <row r="8" spans="2:9" x14ac:dyDescent="0.25">
      <c r="B8" cm="1">
        <f t="array" ref="B8">Ansprechperson</f>
        <v>0</v>
      </c>
      <c r="F8" t="str">
        <v/>
      </c>
    </row>
    <row r="9" spans="2:9" x14ac:dyDescent="0.25">
      <c r="B9" t="str">
        <f>Strasse&amp;" "&amp;Hausnummer</f>
        <v xml:space="preserve"> </v>
      </c>
      <c r="F9" t="str">
        <v>Ansprechparter:</v>
      </c>
    </row>
    <row r="10" spans="2:9" x14ac:dyDescent="0.25">
      <c r="B10" t="str">
        <f>PLZ&amp;" "&amp;Ort</f>
        <v xml:space="preserve"> </v>
      </c>
      <c r="F10" s="3"/>
    </row>
    <row r="11" spans="2:9" x14ac:dyDescent="0.25">
      <c r="C11" s="3"/>
      <c r="F11" s="3"/>
    </row>
    <row r="12" spans="2:9" x14ac:dyDescent="0.25">
      <c r="C12" s="3"/>
    </row>
    <row r="13" spans="2:9" x14ac:dyDescent="0.25">
      <c r="C13" s="3"/>
    </row>
    <row r="14" spans="2:9" x14ac:dyDescent="0.25">
      <c r="C14" s="3"/>
    </row>
    <row r="15" spans="2:9" x14ac:dyDescent="0.25">
      <c r="B15" s="3"/>
    </row>
    <row r="16" spans="2:9" x14ac:dyDescent="0.25">
      <c r="B16" t="s">
        <v>49</v>
      </c>
      <c r="C16" s="7">
        <f ca="1">TODAY()</f>
        <v>46314</v>
      </c>
    </row>
    <row r="18" spans="2:8" ht="24" x14ac:dyDescent="0.25">
      <c r="C18" s="48" t="s">
        <v>12</v>
      </c>
      <c r="D18" s="48"/>
      <c r="E18" s="48"/>
      <c r="F18" s="48"/>
      <c r="G18" s="48"/>
    </row>
    <row r="19" spans="2:8" x14ac:dyDescent="0.25">
      <c r="D19" s="5"/>
      <c r="E19" s="5"/>
      <c r="F19" s="5"/>
    </row>
    <row r="20" spans="2:8" x14ac:dyDescent="0.25">
      <c r="B20" s="1" t="s">
        <v>50</v>
      </c>
      <c r="D20">
        <f>Projekttitel</f>
        <v>0</v>
      </c>
    </row>
    <row r="21" spans="2:8" x14ac:dyDescent="0.25">
      <c r="B21" s="1"/>
    </row>
    <row r="22" spans="2:8" x14ac:dyDescent="0.25">
      <c r="B22" t="s">
        <v>41</v>
      </c>
      <c r="E22" t="str">
        <f>TEXT(Eingabe!B27,"TT.MM.JJJJ")&amp;" – "&amp;TEXT(Eingabe!E27,"TT.MM.JJJJ")</f>
        <v>00.01.1900 – 00.01.1900</v>
      </c>
    </row>
    <row r="24" spans="2:8" x14ac:dyDescent="0.25">
      <c r="B24" s="1" t="s">
        <v>51</v>
      </c>
      <c r="H24" s="1" t="s">
        <v>1</v>
      </c>
    </row>
    <row r="26" spans="2:8" x14ac:dyDescent="0.25">
      <c r="B26" s="13" t="str" cm="1">
        <f t="array" ref="B26:B28">_xlfn.LET(
_xlpm.p,COUNTIF(Eingabe!F31:F38,"OK"),
_xlpm.s,COUNTIF(Eingabe!F42:F48,"OK"),
_xlpm.o,--(Eingabe!E54&lt;&gt;""),
_xlpm.personal,IF(_xlpm.p&gt;0,_xlfn.VSTACK("PERSONAL",_xlfn._xlws.FILTER(Eingabe!A31:A38,Eingabe!F31:F38="OK"),"Summe Personalmittel",""),""),
_xlpm.sachmittel,IF(_xlpm.s&gt;0,_xlfn.VSTACK("SACHMITTEL",_xlfn._xlws.FILTER(Eingabe!A42:A48,Eingabe!F42:F48="OK"),"Summe Sachmittel",""),""),
_xlpm.overhead,IF(_xlpm.o=1,_xlfn.VSTACK("OVERHEAD",Eingabe!A52,""),""),
_xlpm.x,_xlfn.VSTACK(_xlpm.personal,_xlpm.sachmittel,_xlpm.overhead,"GESAMTSUMME"),
_xlfn._xlws.FILTER(_xlpm.x,_xlpm.x&lt;&gt;"","")
)</f>
        <v>OVERHEAD</v>
      </c>
      <c r="H26" s="8" t="str" cm="1">
        <f t="array" ref="H26:H30">_xlfn.LET(
_xlpm.p,COUNTIF(Eingabe!F31:F38,"OK"),
_xlpm.s,COUNTIF(Eingabe!F42:F48,"OK"),
_xlpm.o,--(Eingabe!E54&lt;&gt;""),
_xlpm.personal,IF(_xlpm.p&gt;0,_xlfn.VSTACK("",_xlfn._xlws.FILTER(Eingabe!E31:E38,Eingabe!F31:F38="OK"),Eingabe!E39),""),
_xlpm.sachmittel,IF(_xlpm.s&gt;0,_xlfn.VSTACK("",_xlfn._xlws.FILTER(Eingabe!E42:E48,Eingabe!F42:F48="OK"),Eingabe!E49),""),
_xlpm.overhead,IF(_xlpm.o=1,_xlfn.VSTACK("",Eingabe!E54),""),
_xlpm.gesamt,SUM(Eingabe!E39,Eingabe!E49,IF(Eingabe!E54&lt;&gt;"",Eingabe!E54,0)),
_xlfn.VSTACK(_xlpm.personal,_xlpm.sachmittel,_xlpm.overhead,_xlpm.gesamt)
)</f>
        <v/>
      </c>
    </row>
    <row r="27" spans="2:8" x14ac:dyDescent="0.25">
      <c r="B27" t="str">
        <v>Overhead</v>
      </c>
      <c r="H27" s="8" t="str">
        <v/>
      </c>
    </row>
    <row r="28" spans="2:8" x14ac:dyDescent="0.25">
      <c r="B28" t="str">
        <v>GESAMTSUMME</v>
      </c>
      <c r="H28" s="8" t="str">
        <v/>
      </c>
    </row>
    <row r="29" spans="2:8" x14ac:dyDescent="0.25">
      <c r="H29" s="8">
        <v>0</v>
      </c>
    </row>
    <row r="30" spans="2:8" x14ac:dyDescent="0.25">
      <c r="H30" s="8">
        <v>0</v>
      </c>
    </row>
    <row r="31" spans="2:8" x14ac:dyDescent="0.25">
      <c r="H31" s="8"/>
    </row>
    <row r="32" spans="2:8" x14ac:dyDescent="0.25">
      <c r="H32" s="8"/>
    </row>
    <row r="33" spans="8:8" x14ac:dyDescent="0.25">
      <c r="H33" s="8"/>
    </row>
    <row r="34" spans="8:8" x14ac:dyDescent="0.25">
      <c r="H34" s="8"/>
    </row>
    <row r="35" spans="8:8" x14ac:dyDescent="0.25">
      <c r="H35" s="8"/>
    </row>
    <row r="36" spans="8:8" x14ac:dyDescent="0.25">
      <c r="H36" s="8"/>
    </row>
    <row r="37" spans="8:8" x14ac:dyDescent="0.25">
      <c r="H37" s="8"/>
    </row>
    <row r="38" spans="8:8" x14ac:dyDescent="0.25">
      <c r="H38" s="8"/>
    </row>
    <row r="39" spans="8:8" x14ac:dyDescent="0.25">
      <c r="H39" s="8"/>
    </row>
    <row r="40" spans="8:8" x14ac:dyDescent="0.25">
      <c r="H40" s="8"/>
    </row>
    <row r="41" spans="8:8" x14ac:dyDescent="0.25">
      <c r="H41" s="8"/>
    </row>
    <row r="42" spans="8:8" x14ac:dyDescent="0.25">
      <c r="H42" s="27"/>
    </row>
    <row r="43" spans="8:8" x14ac:dyDescent="0.25">
      <c r="H43" s="8"/>
    </row>
    <row r="44" spans="8:8" x14ac:dyDescent="0.25">
      <c r="H44" s="8"/>
    </row>
    <row r="45" spans="8:8" x14ac:dyDescent="0.25">
      <c r="H45" s="8"/>
    </row>
    <row r="46" spans="8:8" x14ac:dyDescent="0.25">
      <c r="H46" s="8"/>
    </row>
    <row r="47" spans="8:8" x14ac:dyDescent="0.25">
      <c r="H47" s="8"/>
    </row>
    <row r="48" spans="8:8" x14ac:dyDescent="0.25">
      <c r="H48" s="8"/>
    </row>
    <row r="49" spans="2:8" x14ac:dyDescent="0.25">
      <c r="H49" s="8"/>
    </row>
    <row r="50" spans="2:8" x14ac:dyDescent="0.25">
      <c r="H50" s="8"/>
    </row>
    <row r="52" spans="2:8" x14ac:dyDescent="0.25">
      <c r="B52" t="s">
        <v>89</v>
      </c>
    </row>
    <row r="54" spans="2:8" x14ac:dyDescent="0.25">
      <c r="B54" s="1" t="s">
        <v>53</v>
      </c>
    </row>
    <row r="56" spans="2:8" x14ac:dyDescent="0.25">
      <c r="B56" t="s">
        <v>54</v>
      </c>
      <c r="C56" s="61" t="s">
        <v>82</v>
      </c>
      <c r="D56" s="61"/>
      <c r="E56" s="61"/>
      <c r="F56" s="61"/>
    </row>
    <row r="57" spans="2:8" x14ac:dyDescent="0.25">
      <c r="B57" t="s">
        <v>44</v>
      </c>
      <c r="C57" s="61" t="s">
        <v>83</v>
      </c>
      <c r="D57" s="61"/>
      <c r="E57" s="61"/>
      <c r="F57" s="61"/>
    </row>
    <row r="58" spans="2:8" x14ac:dyDescent="0.25">
      <c r="B58" t="s">
        <v>45</v>
      </c>
      <c r="C58" s="61" t="s">
        <v>84</v>
      </c>
      <c r="D58" s="61"/>
      <c r="E58" s="61"/>
      <c r="F58" s="61"/>
    </row>
    <row r="59" spans="2:8" x14ac:dyDescent="0.25">
      <c r="B59" t="s">
        <v>46</v>
      </c>
      <c r="C59" s="61" t="s">
        <v>85</v>
      </c>
      <c r="D59" s="61"/>
      <c r="E59" s="61"/>
      <c r="F59" s="61"/>
    </row>
    <row r="61" spans="2:8" x14ac:dyDescent="0.25">
      <c r="B61" s="9" t="s">
        <v>55</v>
      </c>
      <c r="C61" s="10"/>
      <c r="D61" s="9" t="str">
        <f>PSP&amp;" "&amp;Verwendungszweck</f>
        <v>PSP 3000000000</v>
      </c>
    </row>
    <row r="64" spans="2:8" x14ac:dyDescent="0.25">
      <c r="B64" s="9" t="s">
        <v>57</v>
      </c>
      <c r="C64" s="2"/>
      <c r="D64" s="2"/>
    </row>
  </sheetData>
  <sheetProtection algorithmName="SHA-512" hashValue="Sckc7mDi4FdoCaHMd+6RxW5eUgzNiimdk2xlHQKBMPmvWEXFirEJiqp7oI1dIrZCFa7Z/vXN6F1v0KKt9xjycA==" saltValue="PSzVTrnSWcth/qpcqdY+dw==" spinCount="100000" sheet="1" selectLockedCells="1" selectUnlockedCells="1"/>
  <mergeCells count="5">
    <mergeCell ref="C18:G18"/>
    <mergeCell ref="C56:F56"/>
    <mergeCell ref="C57:F57"/>
    <mergeCell ref="C58:F58"/>
    <mergeCell ref="C59:F59"/>
  </mergeCells>
  <conditionalFormatting sqref="B26:H51 C52:H53 B54:H55 B56:B59 G56:H59 B60:H63 B64">
    <cfRule type="expression" dxfId="3" priority="1">
      <formula>$B26="GESAMTSUMME"</formula>
    </cfRule>
    <cfRule type="expression" dxfId="2" priority="2">
      <formula>$B26="GESAMTSUMME"</formula>
    </cfRule>
    <cfRule type="expression" dxfId="1" priority="3">
      <formula>$B26="GESAMTSUMME"</formula>
    </cfRule>
    <cfRule type="expression" dxfId="0" priority="4">
      <formula>OR($B26="PERSONAL",$B26="SACHMITTEL",$B26="OVERHEAD",$B26="GESAMTSUMME")</formula>
    </cfRule>
  </conditionalFormatting>
  <pageMargins left="0.23622047244094491" right="0.23622047244094491" top="0.74803149606299213" bottom="0.74803149606299213" header="0.31496062992125984" footer="0.31496062992125984"/>
  <pageSetup paperSize="9" scale="95" orientation="portrait" r:id="rId1"/>
  <headerFooter>
    <oddFooter>&amp;CSeite &amp;P von&amp;N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83143-F546-43FF-95BA-392E9557DE99}">
  <dimension ref="A1:E16"/>
  <sheetViews>
    <sheetView workbookViewId="0">
      <selection activeCell="C16" sqref="C16"/>
    </sheetView>
  </sheetViews>
  <sheetFormatPr baseColWidth="10" defaultRowHeight="15" x14ac:dyDescent="0.25"/>
  <cols>
    <col min="1" max="1" width="43" bestFit="1" customWidth="1"/>
    <col min="2" max="2" width="35.7109375" bestFit="1" customWidth="1"/>
    <col min="3" max="3" width="16.5703125" bestFit="1" customWidth="1"/>
    <col min="4" max="4" width="46" bestFit="1" customWidth="1"/>
  </cols>
  <sheetData>
    <row r="1" spans="1:5" x14ac:dyDescent="0.25">
      <c r="A1" t="s">
        <v>2</v>
      </c>
      <c r="B1" t="s">
        <v>3</v>
      </c>
      <c r="C1" t="s">
        <v>5</v>
      </c>
      <c r="D1" t="s">
        <v>28</v>
      </c>
      <c r="E1" t="s">
        <v>32</v>
      </c>
    </row>
    <row r="2" spans="1:5" x14ac:dyDescent="0.25">
      <c r="A2" t="s">
        <v>14</v>
      </c>
      <c r="B2" t="s">
        <v>58</v>
      </c>
      <c r="C2" t="s">
        <v>6</v>
      </c>
      <c r="D2" t="s">
        <v>59</v>
      </c>
      <c r="E2" t="s">
        <v>66</v>
      </c>
    </row>
    <row r="3" spans="1:5" x14ac:dyDescent="0.25">
      <c r="A3" t="s">
        <v>15</v>
      </c>
      <c r="B3" t="s">
        <v>22</v>
      </c>
      <c r="D3" t="s">
        <v>60</v>
      </c>
      <c r="E3" t="s">
        <v>67</v>
      </c>
    </row>
    <row r="4" spans="1:5" x14ac:dyDescent="0.25">
      <c r="A4" t="s">
        <v>16</v>
      </c>
      <c r="B4" t="s">
        <v>23</v>
      </c>
      <c r="D4" t="s">
        <v>61</v>
      </c>
      <c r="E4" t="s">
        <v>68</v>
      </c>
    </row>
    <row r="5" spans="1:5" x14ac:dyDescent="0.25">
      <c r="A5" t="s">
        <v>17</v>
      </c>
      <c r="B5" t="s">
        <v>24</v>
      </c>
      <c r="D5" t="s">
        <v>62</v>
      </c>
      <c r="E5" t="s">
        <v>69</v>
      </c>
    </row>
    <row r="6" spans="1:5" x14ac:dyDescent="0.25">
      <c r="A6" t="s">
        <v>18</v>
      </c>
      <c r="B6" t="s">
        <v>25</v>
      </c>
      <c r="D6" t="s">
        <v>63</v>
      </c>
      <c r="E6" t="s">
        <v>70</v>
      </c>
    </row>
    <row r="7" spans="1:5" x14ac:dyDescent="0.25">
      <c r="A7" t="s">
        <v>19</v>
      </c>
      <c r="B7" t="s">
        <v>26</v>
      </c>
      <c r="D7" t="s">
        <v>64</v>
      </c>
      <c r="E7" t="s">
        <v>71</v>
      </c>
    </row>
    <row r="8" spans="1:5" x14ac:dyDescent="0.25">
      <c r="A8" t="s">
        <v>20</v>
      </c>
      <c r="B8" t="s">
        <v>27</v>
      </c>
      <c r="D8" t="s">
        <v>65</v>
      </c>
      <c r="E8" t="s">
        <v>72</v>
      </c>
    </row>
    <row r="9" spans="1:5" x14ac:dyDescent="0.25">
      <c r="A9" t="s">
        <v>21</v>
      </c>
      <c r="E9" t="s">
        <v>73</v>
      </c>
    </row>
    <row r="10" spans="1:5" x14ac:dyDescent="0.25">
      <c r="E10" t="s">
        <v>74</v>
      </c>
    </row>
    <row r="11" spans="1:5" x14ac:dyDescent="0.25">
      <c r="E11" t="s">
        <v>75</v>
      </c>
    </row>
    <row r="12" spans="1:5" x14ac:dyDescent="0.25">
      <c r="E12" t="s">
        <v>76</v>
      </c>
    </row>
    <row r="13" spans="1:5" x14ac:dyDescent="0.25">
      <c r="E13" t="s">
        <v>77</v>
      </c>
    </row>
    <row r="14" spans="1:5" x14ac:dyDescent="0.25">
      <c r="E14" t="s">
        <v>78</v>
      </c>
    </row>
    <row r="15" spans="1:5" x14ac:dyDescent="0.25">
      <c r="E15" t="s">
        <v>79</v>
      </c>
    </row>
    <row r="16" spans="1:5" x14ac:dyDescent="0.25">
      <c r="E16" t="s">
        <v>80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25</vt:i4>
      </vt:variant>
    </vt:vector>
  </HeadingPairs>
  <TitlesOfParts>
    <vt:vector size="28" baseType="lpstr">
      <vt:lpstr>Eingabe</vt:lpstr>
      <vt:lpstr>Druckformular</vt:lpstr>
      <vt:lpstr>Listen</vt:lpstr>
      <vt:lpstr>Ansprechpartner</vt:lpstr>
      <vt:lpstr>Ansprechperson</vt:lpstr>
      <vt:lpstr>bis</vt:lpstr>
      <vt:lpstr>Druckformular!Druckbereich</vt:lpstr>
      <vt:lpstr>EMail</vt:lpstr>
      <vt:lpstr>Fachbereich</vt:lpstr>
      <vt:lpstr>Fakultät</vt:lpstr>
      <vt:lpstr>Hausnummer</vt:lpstr>
      <vt:lpstr>Kontaktnachname</vt:lpstr>
      <vt:lpstr>Kontaktvorname</vt:lpstr>
      <vt:lpstr>Name</vt:lpstr>
      <vt:lpstr>Ort</vt:lpstr>
      <vt:lpstr>Overhead</vt:lpstr>
      <vt:lpstr>Personalmittel</vt:lpstr>
      <vt:lpstr>PLZ</vt:lpstr>
      <vt:lpstr>Projektleiter</vt:lpstr>
      <vt:lpstr>Projekttitel</vt:lpstr>
      <vt:lpstr>PSP</vt:lpstr>
      <vt:lpstr>Sachmittel</vt:lpstr>
      <vt:lpstr>Strasse</vt:lpstr>
      <vt:lpstr>Telefon</vt:lpstr>
      <vt:lpstr>Titel</vt:lpstr>
      <vt:lpstr>Verwendungszweck</vt:lpstr>
      <vt:lpstr>von</vt:lpstr>
      <vt:lpstr>Vorname</vt:lpstr>
    </vt:vector>
  </TitlesOfParts>
  <Company>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Ebauer</dc:creator>
  <cp:lastModifiedBy>Rodi, Martina</cp:lastModifiedBy>
  <cp:lastPrinted>2026-10-19T06:30:48Z</cp:lastPrinted>
  <dcterms:created xsi:type="dcterms:W3CDTF">2026-08-15T09:07:13Z</dcterms:created>
  <dcterms:modified xsi:type="dcterms:W3CDTF">2026-10-19T07:33:37Z</dcterms:modified>
</cp:coreProperties>
</file>